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8680" yWindow="4590" windowWidth="20730" windowHeight="11160"/>
  </bookViews>
  <sheets>
    <sheet name="Black-Scholes Model" sheetId="1" r:id="rId1"/>
  </sheets>
  <externalReferences>
    <externalReference r:id="rId2"/>
  </externalReferences>
  <definedNames>
    <definedName name="Ban_Pháp_chế">#N/A</definedName>
    <definedName name="d">'[1]Ty trong phan A'!$D$3:$D$86</definedName>
    <definedName name="solver_adj" localSheetId="0" hidden="1">'Black-Scholes Model'!#REF!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'Black-Scholes Model'!#REF!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C25" i="1"/>
  <c r="C26" i="1"/>
  <c r="C27" i="1" l="1"/>
  <c r="C28" i="1" s="1"/>
  <c r="C30" i="1" s="1"/>
  <c r="D19" i="1" s="1"/>
  <c r="C29" i="1" l="1"/>
</calcChain>
</file>

<file path=xl/sharedStrings.xml><?xml version="1.0" encoding="utf-8"?>
<sst xmlns="http://schemas.openxmlformats.org/spreadsheetml/2006/main" count="25" uniqueCount="19">
  <si>
    <t>BẢNG TÍNH GIÁ CW TRÊN MÔ HÌNH BLACK-SCHOLES</t>
  </si>
  <si>
    <t>Nội dung</t>
  </si>
  <si>
    <t>Số liệu</t>
  </si>
  <si>
    <t>Đơn vị</t>
  </si>
  <si>
    <t>Nhập giá CKCS</t>
  </si>
  <si>
    <t>VND</t>
  </si>
  <si>
    <t>Nhập giá thực hiện quyền</t>
  </si>
  <si>
    <t>Độ lệch chuẩn</t>
  </si>
  <si>
    <t>%</t>
  </si>
  <si>
    <t>Thời gian còn lại tới ngày đáo hạn</t>
  </si>
  <si>
    <t>ngày</t>
  </si>
  <si>
    <t>Lãi suất phi rủi ro</t>
  </si>
  <si>
    <t>Tỷ lệ chuyển đổi</t>
  </si>
  <si>
    <t>:1</t>
  </si>
  <si>
    <t>Giá lý thuyết của CW</t>
  </si>
  <si>
    <t>T</t>
  </si>
  <si>
    <t>d1</t>
  </si>
  <si>
    <t>d2</t>
  </si>
  <si>
    <t>Delta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</si>
</sst>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-* #,##0.00\ _₫_-;\-* #,##0.00\ _₫_-;_-* &quot;-&quot;??\ _₫_-;_-@_-"/>
    <numFmt numFmtId="165" formatCode="_(* #,##0_);_(* \(#,##0\);_(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theme="1"/>
      <name val="Times New Roman"/>
      <family val="2"/>
    </font>
    <font>
      <sz val="10"/>
      <name val="Arial"/>
      <family val="2"/>
      <charset val="163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0"/>
      <color indexed="8"/>
      <name val="VnBravo Times"/>
      <family val="2"/>
    </font>
    <font>
      <sz val="10"/>
      <color theme="1"/>
      <name val="VnBravo Times"/>
      <family val="2"/>
    </font>
    <font>
      <sz val="10"/>
      <color indexed="8"/>
      <name val="Times New Roman"/>
      <family val="2"/>
    </font>
    <font>
      <sz val="11"/>
      <color theme="1"/>
      <name val="Times New Roman"/>
      <family val="2"/>
    </font>
    <font>
      <u/>
      <sz val="11"/>
      <color indexed="12"/>
      <name val="Calibri"/>
      <family val="2"/>
    </font>
    <font>
      <u/>
      <sz val="10"/>
      <color theme="1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4"/>
      <color rgb="FFC00000"/>
      <name val="Arial"/>
      <family val="2"/>
    </font>
    <font>
      <b/>
      <sz val="14"/>
      <color rgb="FF0033CC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33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</borders>
  <cellStyleXfs count="9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43" fontId="5" fillId="0" borderId="0" applyNumberFormat="0" applyFill="0" applyBorder="0" applyAlignment="0" applyProtection="0"/>
    <xf numFmtId="41" fontId="2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2" fillId="0" borderId="0"/>
    <xf numFmtId="0" fontId="1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1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7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48">
    <xf numFmtId="0" fontId="0" fillId="0" borderId="0" xfId="0"/>
    <xf numFmtId="0" fontId="7" fillId="0" borderId="0" xfId="0" applyFont="1" applyProtection="1">
      <protection hidden="1"/>
    </xf>
    <xf numFmtId="0" fontId="15" fillId="0" borderId="0" xfId="0" applyFont="1" applyProtection="1">
      <protection hidden="1"/>
    </xf>
    <xf numFmtId="0" fontId="7" fillId="0" borderId="0" xfId="0" applyFont="1" applyFill="1" applyProtection="1">
      <protection hidden="1"/>
    </xf>
    <xf numFmtId="3" fontId="17" fillId="0" borderId="0" xfId="1" applyNumberFormat="1" applyFont="1" applyFill="1" applyAlignment="1" applyProtection="1">
      <alignment horizontal="right"/>
      <protection hidden="1"/>
    </xf>
    <xf numFmtId="16" fontId="7" fillId="0" borderId="0" xfId="0" applyNumberFormat="1" applyFont="1" applyProtection="1">
      <protection hidden="1"/>
    </xf>
    <xf numFmtId="0" fontId="18" fillId="0" borderId="0" xfId="0" applyFont="1" applyFill="1" applyProtection="1">
      <protection hidden="1"/>
    </xf>
    <xf numFmtId="3" fontId="18" fillId="0" borderId="0" xfId="0" applyNumberFormat="1" applyFont="1" applyFill="1" applyBorder="1" applyProtection="1">
      <protection hidden="1"/>
    </xf>
    <xf numFmtId="0" fontId="17" fillId="0" borderId="0" xfId="0" applyFont="1" applyProtection="1">
      <protection hidden="1"/>
    </xf>
    <xf numFmtId="10" fontId="17" fillId="0" borderId="0" xfId="1" applyNumberFormat="1" applyFont="1" applyFill="1" applyAlignment="1" applyProtection="1">
      <alignment horizontal="right"/>
      <protection hidden="1"/>
    </xf>
    <xf numFmtId="43" fontId="7" fillId="0" borderId="0" xfId="1" applyNumberFormat="1" applyFont="1" applyAlignment="1" applyProtection="1">
      <alignment horizontal="right"/>
      <protection hidden="1"/>
    </xf>
    <xf numFmtId="43" fontId="7" fillId="0" borderId="0" xfId="1" applyFont="1" applyAlignment="1" applyProtection="1">
      <alignment horizontal="right"/>
      <protection hidden="1"/>
    </xf>
    <xf numFmtId="0" fontId="15" fillId="0" borderId="4" xfId="0" applyFont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15" fillId="0" borderId="5" xfId="0" applyFont="1" applyBorder="1" applyProtection="1">
      <protection hidden="1"/>
    </xf>
    <xf numFmtId="0" fontId="17" fillId="0" borderId="5" xfId="0" applyFont="1" applyFill="1" applyBorder="1" applyProtection="1">
      <protection hidden="1"/>
    </xf>
    <xf numFmtId="165" fontId="17" fillId="0" borderId="0" xfId="1" applyNumberFormat="1" applyFont="1" applyFill="1" applyBorder="1" applyAlignment="1" applyProtection="1">
      <alignment horizontal="right"/>
      <protection hidden="1"/>
    </xf>
    <xf numFmtId="0" fontId="17" fillId="0" borderId="0" xfId="0" applyFont="1" applyFill="1" applyBorder="1" applyAlignment="1" applyProtection="1">
      <alignment horizontal="right"/>
      <protection hidden="1"/>
    </xf>
    <xf numFmtId="3" fontId="17" fillId="0" borderId="0" xfId="1" applyNumberFormat="1" applyFont="1" applyFill="1" applyBorder="1" applyAlignment="1" applyProtection="1">
      <alignment horizontal="right"/>
      <protection hidden="1"/>
    </xf>
    <xf numFmtId="0" fontId="7" fillId="0" borderId="0" xfId="0" applyFont="1" applyFill="1" applyBorder="1" applyProtection="1">
      <protection hidden="1"/>
    </xf>
    <xf numFmtId="0" fontId="7" fillId="0" borderId="5" xfId="0" applyFont="1" applyFill="1" applyBorder="1" applyProtection="1">
      <protection hidden="1"/>
    </xf>
    <xf numFmtId="3" fontId="18" fillId="0" borderId="7" xfId="0" applyNumberFormat="1" applyFont="1" applyFill="1" applyBorder="1" applyProtection="1">
      <protection hidden="1"/>
    </xf>
    <xf numFmtId="0" fontId="18" fillId="0" borderId="8" xfId="0" applyFont="1" applyFill="1" applyBorder="1" applyProtection="1">
      <protection hidden="1"/>
    </xf>
    <xf numFmtId="3" fontId="16" fillId="2" borderId="1" xfId="0" applyNumberFormat="1" applyFont="1" applyFill="1" applyBorder="1" applyProtection="1">
      <protection hidden="1"/>
    </xf>
    <xf numFmtId="3" fontId="17" fillId="3" borderId="1" xfId="0" applyNumberFormat="1" applyFont="1" applyFill="1" applyBorder="1" applyAlignment="1" applyProtection="1">
      <alignment horizontal="right"/>
      <protection locked="0"/>
    </xf>
    <xf numFmtId="0" fontId="17" fillId="3" borderId="1" xfId="0" applyFont="1" applyFill="1" applyBorder="1" applyAlignment="1" applyProtection="1">
      <alignment horizontal="right"/>
      <protection locked="0"/>
    </xf>
    <xf numFmtId="3" fontId="17" fillId="3" borderId="1" xfId="1" applyNumberFormat="1" applyFont="1" applyFill="1" applyBorder="1" applyAlignment="1" applyProtection="1">
      <alignment horizontal="right"/>
      <protection locked="0"/>
    </xf>
    <xf numFmtId="0" fontId="7" fillId="0" borderId="4" xfId="0" applyFont="1" applyFill="1" applyBorder="1" applyAlignment="1" applyProtection="1">
      <alignment horizontal="left"/>
      <protection hidden="1"/>
    </xf>
    <xf numFmtId="0" fontId="15" fillId="0" borderId="0" xfId="0" applyFont="1" applyBorder="1" applyProtection="1"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16" fillId="0" borderId="4" xfId="0" applyFont="1" applyFill="1" applyBorder="1" applyAlignment="1" applyProtection="1">
      <alignment horizontal="left"/>
      <protection hidden="1"/>
    </xf>
    <xf numFmtId="164" fontId="7" fillId="0" borderId="0" xfId="0" applyNumberFormat="1" applyFont="1" applyProtection="1">
      <protection hidden="1"/>
    </xf>
    <xf numFmtId="14" fontId="7" fillId="0" borderId="0" xfId="0" applyNumberFormat="1" applyFont="1" applyProtection="1">
      <protection hidden="1"/>
    </xf>
    <xf numFmtId="14" fontId="7" fillId="0" borderId="0" xfId="0" applyNumberFormat="1" applyFont="1" applyFill="1" applyProtection="1">
      <protection hidden="1"/>
    </xf>
    <xf numFmtId="0" fontId="19" fillId="0" borderId="0" xfId="0" applyFont="1" applyAlignment="1" applyProtection="1">
      <alignment horizontal="center"/>
      <protection hidden="1"/>
    </xf>
    <xf numFmtId="43" fontId="7" fillId="0" borderId="0" xfId="0" applyNumberFormat="1" applyFont="1" applyProtection="1">
      <protection hidden="1"/>
    </xf>
    <xf numFmtId="10" fontId="7" fillId="0" borderId="0" xfId="0" applyNumberFormat="1" applyFont="1" applyProtection="1">
      <protection hidden="1"/>
    </xf>
    <xf numFmtId="0" fontId="18" fillId="0" borderId="6" xfId="0" applyFont="1" applyFill="1" applyBorder="1" applyAlignment="1" applyProtection="1">
      <alignment horizontal="left"/>
      <protection hidden="1"/>
    </xf>
    <xf numFmtId="0" fontId="18" fillId="0" borderId="7" xfId="0" applyFont="1" applyFill="1" applyBorder="1" applyAlignment="1" applyProtection="1">
      <alignment horizontal="left"/>
      <protection hidden="1"/>
    </xf>
    <xf numFmtId="0" fontId="16" fillId="0" borderId="4" xfId="0" applyFont="1" applyFill="1" applyBorder="1" applyAlignment="1" applyProtection="1">
      <alignment horizontal="left"/>
      <protection hidden="1"/>
    </xf>
    <xf numFmtId="0" fontId="16" fillId="0" borderId="5" xfId="0" applyFont="1" applyFill="1" applyBorder="1" applyAlignment="1" applyProtection="1">
      <alignment horizontal="left"/>
      <protection hidden="1"/>
    </xf>
    <xf numFmtId="0" fontId="16" fillId="0" borderId="4" xfId="0" applyFont="1" applyBorder="1" applyAlignment="1" applyProtection="1">
      <alignment horizontal="left"/>
      <protection hidden="1"/>
    </xf>
    <xf numFmtId="0" fontId="16" fillId="0" borderId="5" xfId="0" applyFont="1" applyBorder="1" applyAlignment="1" applyProtection="1">
      <alignment horizontal="left"/>
      <protection hidden="1"/>
    </xf>
    <xf numFmtId="0" fontId="20" fillId="0" borderId="0" xfId="0" applyFont="1" applyAlignment="1" applyProtection="1">
      <alignment horizontal="center"/>
      <protection hidden="1"/>
    </xf>
    <xf numFmtId="0" fontId="14" fillId="4" borderId="9" xfId="0" applyFont="1" applyFill="1" applyBorder="1" applyAlignment="1" applyProtection="1">
      <alignment horizontal="center"/>
      <protection hidden="1"/>
    </xf>
    <xf numFmtId="0" fontId="14" fillId="4" borderId="10" xfId="0" applyFont="1" applyFill="1" applyBorder="1" applyAlignment="1" applyProtection="1">
      <alignment horizontal="center"/>
      <protection hidden="1"/>
    </xf>
    <xf numFmtId="0" fontId="14" fillId="4" borderId="2" xfId="0" applyFont="1" applyFill="1" applyBorder="1" applyAlignment="1" applyProtection="1">
      <alignment horizontal="center"/>
      <protection hidden="1"/>
    </xf>
    <xf numFmtId="0" fontId="14" fillId="4" borderId="3" xfId="0" applyFont="1" applyFill="1" applyBorder="1" applyAlignment="1" applyProtection="1">
      <alignment horizontal="center"/>
      <protection hidden="1"/>
    </xf>
  </cellXfs>
  <cellStyles count="98">
    <cellStyle name="Comma" xfId="1" builtinId="3"/>
    <cellStyle name="Comma [0] 2" xfId="7"/>
    <cellStyle name="Comma [0] 3" xfId="8"/>
    <cellStyle name="Comma 10" xfId="9"/>
    <cellStyle name="Comma 11" xfId="10"/>
    <cellStyle name="Comma 12" xfId="11"/>
    <cellStyle name="Comma 13" xfId="12"/>
    <cellStyle name="Comma 14" xfId="13"/>
    <cellStyle name="Comma 15" xfId="14"/>
    <cellStyle name="Comma 16" xfId="15"/>
    <cellStyle name="Comma 17" xfId="16"/>
    <cellStyle name="Comma 18" xfId="17"/>
    <cellStyle name="Comma 19" xfId="18"/>
    <cellStyle name="Comma 2" xfId="4"/>
    <cellStyle name="Comma 2 10" xfId="19"/>
    <cellStyle name="Comma 2 10 2" xfId="20"/>
    <cellStyle name="Comma 2 11" xfId="21"/>
    <cellStyle name="Comma 2 11 2" xfId="22"/>
    <cellStyle name="Comma 2 12" xfId="23"/>
    <cellStyle name="Comma 2 12 2" xfId="24"/>
    <cellStyle name="Comma 2 13" xfId="25"/>
    <cellStyle name="Comma 2 2" xfId="6"/>
    <cellStyle name="Comma 2 2 2" xfId="26"/>
    <cellStyle name="Comma 2 3" xfId="27"/>
    <cellStyle name="Comma 2 3 2" xfId="28"/>
    <cellStyle name="Comma 2 4" xfId="29"/>
    <cellStyle name="Comma 2 4 2" xfId="30"/>
    <cellStyle name="Comma 2 5" xfId="31"/>
    <cellStyle name="Comma 2 5 2" xfId="32"/>
    <cellStyle name="Comma 2 6" xfId="33"/>
    <cellStyle name="Comma 2 6 2" xfId="34"/>
    <cellStyle name="Comma 2 7" xfId="35"/>
    <cellStyle name="Comma 2 7 2" xfId="36"/>
    <cellStyle name="Comma 2 8" xfId="37"/>
    <cellStyle name="Comma 2 8 2" xfId="38"/>
    <cellStyle name="Comma 2 9" xfId="39"/>
    <cellStyle name="Comma 2 9 2" xfId="40"/>
    <cellStyle name="Comma 20" xfId="41"/>
    <cellStyle name="Comma 21" xfId="42"/>
    <cellStyle name="Comma 22" xfId="43"/>
    <cellStyle name="Comma 3" xfId="44"/>
    <cellStyle name="Comma 3 2" xfId="45"/>
    <cellStyle name="Comma 3 3" xfId="46"/>
    <cellStyle name="Comma 4" xfId="47"/>
    <cellStyle name="Comma 4 2" xfId="48"/>
    <cellStyle name="Comma 5" xfId="49"/>
    <cellStyle name="Comma 5 2" xfId="50"/>
    <cellStyle name="Comma 6" xfId="51"/>
    <cellStyle name="Comma 6 2" xfId="52"/>
    <cellStyle name="Comma 7" xfId="53"/>
    <cellStyle name="Comma 8" xfId="54"/>
    <cellStyle name="Comma 9" xfId="55"/>
    <cellStyle name="Hyperlink 2" xfId="56"/>
    <cellStyle name="Hyperlink 3" xfId="57"/>
    <cellStyle name="Normal" xfId="0" builtinId="0"/>
    <cellStyle name="Normal 10" xfId="58"/>
    <cellStyle name="Normal 11" xfId="2"/>
    <cellStyle name="Normal 11 2" xfId="3"/>
    <cellStyle name="Normal 11 3" xfId="59"/>
    <cellStyle name="Normal 12" xfId="60"/>
    <cellStyle name="Normal 2" xfId="5"/>
    <cellStyle name="Normal 2 2" xfId="61"/>
    <cellStyle name="Normal 2 2 2" xfId="62"/>
    <cellStyle name="Normal 2 2 3" xfId="63"/>
    <cellStyle name="Normal 2 3" xfId="64"/>
    <cellStyle name="Normal 2 3 2" xfId="65"/>
    <cellStyle name="Normal 2 4" xfId="66"/>
    <cellStyle name="Normal 2 4 2" xfId="67"/>
    <cellStyle name="Normal 2 5" xfId="68"/>
    <cellStyle name="Normal 2 6" xfId="69"/>
    <cellStyle name="Normal 3" xfId="70"/>
    <cellStyle name="Normal 3 2" xfId="71"/>
    <cellStyle name="Normal 3 2 2" xfId="72"/>
    <cellStyle name="Normal 3 3" xfId="73"/>
    <cellStyle name="Normal 3 4" xfId="74"/>
    <cellStyle name="Normal 3 5" xfId="75"/>
    <cellStyle name="Normal 3 6" xfId="76"/>
    <cellStyle name="Normal 3 7" xfId="77"/>
    <cellStyle name="Normal 4" xfId="78"/>
    <cellStyle name="Normal 4 2" xfId="79"/>
    <cellStyle name="Normal 4 2 2" xfId="80"/>
    <cellStyle name="Normal 5" xfId="81"/>
    <cellStyle name="Normal 5 2" xfId="82"/>
    <cellStyle name="Normal 5 3" xfId="83"/>
    <cellStyle name="Normal 6" xfId="84"/>
    <cellStyle name="Normal 7" xfId="85"/>
    <cellStyle name="Normal 7 2" xfId="86"/>
    <cellStyle name="Normal 8" xfId="87"/>
    <cellStyle name="Normal 9" xfId="88"/>
    <cellStyle name="Percent 2" xfId="89"/>
    <cellStyle name="Percent 2 2" xfId="90"/>
    <cellStyle name="Percent 2 3" xfId="91"/>
    <cellStyle name="Percent 3" xfId="92"/>
    <cellStyle name="Percent 4" xfId="93"/>
    <cellStyle name="Percent 5" xfId="94"/>
    <cellStyle name="Percent 6" xfId="95"/>
    <cellStyle name="Percent 7" xfId="96"/>
    <cellStyle name="一般_642&amp;PTDT" xfId="97"/>
  </cellStyles>
  <dxfs count="0"/>
  <tableStyles count="0" defaultTableStyle="TableStyleMedium9" defaultPivotStyle="PivotStyleLight16"/>
  <colors>
    <mruColors>
      <color rgb="FF0033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0</xdr:row>
      <xdr:rowOff>56030</xdr:rowOff>
    </xdr:from>
    <xdr:to>
      <xdr:col>1</xdr:col>
      <xdr:colOff>493059</xdr:colOff>
      <xdr:row>2</xdr:row>
      <xdr:rowOff>134471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56030"/>
          <a:ext cx="1086971" cy="48185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61.100.15\DuLieuChung-NNKT\Documents%20and%20Settings\huongltt01\Local%20Settings\Temporary%20Internet%20Files\Content.Outlook\1S5WDM1M\HR_MB02_DGKQTHCV%20ca%20nhan_090712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hgiaDonvi"/>
      <sheetName val="DanhgiaCanhan"/>
      <sheetName val="Nhan xet, de xuat cua CBQL"/>
      <sheetName val="Ty trong phan A"/>
      <sheetName val="Thang điểm tiêu chuẩn đánh giá"/>
      <sheetName val="Lưu bản cứng"/>
      <sheetName val="Sheet1"/>
      <sheetName val="Thong_tin"/>
      <sheetName val="Tong_hop"/>
      <sheetName val="CT_LCGT"/>
      <sheetName val="CT_LCTT"/>
      <sheetName val="TM_ChenhLechCT"/>
      <sheetName val="DM"/>
      <sheetName val="Danh_muc"/>
      <sheetName val="Thuyet_minh"/>
      <sheetName val="Bao_cao"/>
      <sheetName val="Phan_bo"/>
      <sheetName val="LCBTCP"/>
      <sheetName val="Trong_yeu"/>
      <sheetName val="Du_lieu"/>
      <sheetName val="TM_ChenhLechTK"/>
      <sheetName val="TM_TSCDHH"/>
      <sheetName val="TM_TSCDTTC"/>
      <sheetName val="TM_TSCDVH"/>
      <sheetName val="TM_VCSH"/>
    </sheetNames>
    <sheetDataSet>
      <sheetData sheetId="0"/>
      <sheetData sheetId="1"/>
      <sheetData sheetId="2"/>
      <sheetData sheetId="3">
        <row r="3">
          <cell r="D3" t="str">
            <v>Trưởng ban Pháp chế</v>
          </cell>
        </row>
        <row r="4">
          <cell r="D4" t="str">
            <v>CV Pháp chế cao cấp</v>
          </cell>
        </row>
        <row r="5">
          <cell r="D5" t="str">
            <v>CV Pháp chế</v>
          </cell>
        </row>
        <row r="6">
          <cell r="D6" t="str">
            <v>Thư ký Hội đồng Quản trị</v>
          </cell>
        </row>
        <row r="7">
          <cell r="D7" t="str">
            <v>Trưởng/Phó ban Kiểm soát nội bộ</v>
          </cell>
        </row>
        <row r="8">
          <cell r="D8" t="str">
            <v>CV Kiểm soát nội bộ</v>
          </cell>
        </row>
        <row r="9">
          <cell r="D9" t="str">
            <v>Trợ lý Ban Tổng GĐ</v>
          </cell>
        </row>
        <row r="10">
          <cell r="D10" t="str">
            <v>GĐ/Phó GĐ Khối HCTH</v>
          </cell>
        </row>
        <row r="11">
          <cell r="D11" t="str">
            <v>Trưởng/Phó phòng Nhân sự</v>
          </cell>
        </row>
        <row r="12">
          <cell r="D12" t="str">
            <v>CV Nhân sự</v>
          </cell>
        </row>
        <row r="13">
          <cell r="D13" t="str">
            <v>Trưởng/Phó phòng Hành chính</v>
          </cell>
        </row>
        <row r="14">
          <cell r="D14" t="str">
            <v>NV Hành chính</v>
          </cell>
        </row>
        <row r="15">
          <cell r="D15" t="str">
            <v>NV Văn thư</v>
          </cell>
        </row>
        <row r="16">
          <cell r="D16" t="str">
            <v xml:space="preserve">NV Lễ tân </v>
          </cell>
        </row>
        <row r="17">
          <cell r="D17" t="str">
            <v>Lái xe</v>
          </cell>
        </row>
        <row r="18">
          <cell r="D18" t="str">
            <v>Trưởng/Phó phòng Truyền thông</v>
          </cell>
        </row>
        <row r="19">
          <cell r="D19" t="str">
            <v>CV Truyền thông (PR-QC)</v>
          </cell>
        </row>
        <row r="20">
          <cell r="D20" t="str">
            <v>CV Truyền thông (Thiết kế)</v>
          </cell>
        </row>
        <row r="21">
          <cell r="D21" t="str">
            <v>GĐ/Phó GĐ Khối Tài chính</v>
          </cell>
        </row>
        <row r="22">
          <cell r="D22" t="str">
            <v>Trưởng/Phó phòng Nguồn vốn</v>
          </cell>
        </row>
        <row r="23">
          <cell r="D23" t="str">
            <v>CV Nguồn vốn cao cấp</v>
          </cell>
        </row>
        <row r="24">
          <cell r="D24" t="str">
            <v>CV Nguồn vốn</v>
          </cell>
        </row>
        <row r="25">
          <cell r="D25" t="str">
            <v>Kế toán trưởng</v>
          </cell>
        </row>
        <row r="26">
          <cell r="D26" t="str">
            <v>Phó phòng Kế toán Tài chính</v>
          </cell>
        </row>
        <row r="27">
          <cell r="D27" t="str">
            <v xml:space="preserve">CV Kế toán </v>
          </cell>
        </row>
        <row r="28">
          <cell r="D28" t="str">
            <v>Thủ quỹ</v>
          </cell>
        </row>
        <row r="29">
          <cell r="D29" t="str">
            <v>Trưởng phòng Tài chính Kế hoạch</v>
          </cell>
        </row>
        <row r="30">
          <cell r="D30" t="str">
            <v>CV Tài chính cao cấp</v>
          </cell>
        </row>
        <row r="31">
          <cell r="D31" t="str">
            <v>CV Tài chính</v>
          </cell>
        </row>
        <row r="32">
          <cell r="D32" t="str">
            <v>CV Kế hoạch</v>
          </cell>
        </row>
        <row r="33">
          <cell r="D33" t="str">
            <v>GĐ/Phó GĐ Đầu tư</v>
          </cell>
        </row>
        <row r="34">
          <cell r="D34" t="str">
            <v>CV Đầu tư cao cấp</v>
          </cell>
        </row>
        <row r="35">
          <cell r="D35" t="str">
            <v>CV Đầu tư</v>
          </cell>
        </row>
        <row r="36">
          <cell r="D36" t="str">
            <v>GĐ/Phó GĐ TTCNTT</v>
          </cell>
        </row>
        <row r="37">
          <cell r="D37" t="str">
            <v>Trưởng/Phó phòng Phát triển Phần mềm</v>
          </cell>
        </row>
        <row r="38">
          <cell r="D38" t="str">
            <v>CV Phát triển Phần mềm cao cấp</v>
          </cell>
        </row>
        <row r="39">
          <cell r="D39" t="str">
            <v>CV Phát triển Phần mềm</v>
          </cell>
        </row>
        <row r="40">
          <cell r="D40" t="str">
            <v>Trưởng/Phó phòng Vận hành</v>
          </cell>
        </row>
        <row r="41">
          <cell r="D41" t="str">
            <v>CV Vận hành</v>
          </cell>
        </row>
        <row r="42">
          <cell r="D42" t="str">
            <v>Trưởng/Phó phòng Hệ thống và An ninh</v>
          </cell>
        </row>
        <row r="43">
          <cell r="D43" t="str">
            <v>CV Hệ thống</v>
          </cell>
        </row>
        <row r="44">
          <cell r="D44" t="str">
            <v>CV hỗ trợ CNTT</v>
          </cell>
        </row>
        <row r="45">
          <cell r="D45" t="str">
            <v>Trưởng/Phó phòng Quản trị rủi ro</v>
          </cell>
        </row>
        <row r="46">
          <cell r="D46" t="str">
            <v>CV Quản trị rủi ro cao cấp</v>
          </cell>
        </row>
        <row r="47">
          <cell r="D47" t="str">
            <v>CV Quản trị rủi ro</v>
          </cell>
        </row>
        <row r="48">
          <cell r="D48" t="str">
            <v>GĐ/Phó GĐ Khối Nghiệp vụ</v>
          </cell>
        </row>
        <row r="49">
          <cell r="D49" t="str">
            <v>Trưởng/Phó phòng QLGD&amp;TT</v>
          </cell>
        </row>
        <row r="50">
          <cell r="D50" t="str">
            <v>CV QLGD&amp;TT</v>
          </cell>
        </row>
        <row r="51">
          <cell r="D51" t="str">
            <v>Trưởng/Phó phòng Hỗ trợ DVTC</v>
          </cell>
        </row>
        <row r="52">
          <cell r="D52" t="str">
            <v>CV Hỗ trợ DVTC</v>
          </cell>
        </row>
        <row r="53">
          <cell r="D53" t="str">
            <v>Trưởng/Phó phòng Lưu ký</v>
          </cell>
        </row>
        <row r="54">
          <cell r="D54" t="str">
            <v>CV Lưu ký</v>
          </cell>
        </row>
        <row r="55">
          <cell r="D55" t="str">
            <v>CV Quản lý cổ đông</v>
          </cell>
        </row>
        <row r="56">
          <cell r="D56" t="str">
            <v>Trưởng/Phó phòng Dịch vụ điện tử</v>
          </cell>
        </row>
        <row r="57">
          <cell r="D57" t="str">
            <v>CV Dịch vụ điện tử</v>
          </cell>
        </row>
        <row r="58">
          <cell r="D58" t="str">
            <v>GĐ/Phó GĐ Khối Nghiên cứu</v>
          </cell>
        </row>
        <row r="59">
          <cell r="D59" t="str">
            <v>CV Nghiên cứu cao cấp</v>
          </cell>
        </row>
        <row r="60">
          <cell r="D60" t="str">
            <v>CV Nghiên cứu</v>
          </cell>
        </row>
        <row r="61">
          <cell r="D61" t="str">
            <v>GĐ/Phó GĐ Khối IB</v>
          </cell>
        </row>
        <row r="62">
          <cell r="D62" t="str">
            <v>Trưởng/Phó phòng IB</v>
          </cell>
        </row>
        <row r="63">
          <cell r="D63" t="str">
            <v>CV IB cao cấp</v>
          </cell>
        </row>
        <row r="64">
          <cell r="D64" t="str">
            <v>CV IB</v>
          </cell>
        </row>
        <row r="65">
          <cell r="D65" t="str">
            <v>GĐ/Phó GĐ Khối SSG</v>
          </cell>
        </row>
        <row r="66">
          <cell r="D66" t="str">
            <v>GĐ/Phó GĐ RCS HO</v>
          </cell>
        </row>
        <row r="67">
          <cell r="D67" t="str">
            <v>Trưởng/Phó phòng Quản lý SSG</v>
          </cell>
        </row>
        <row r="68">
          <cell r="D68" t="str">
            <v>CV Quản lý SSG</v>
          </cell>
        </row>
        <row r="69">
          <cell r="D69" t="str">
            <v>Trưởng/Phó Bộ phận PTSP</v>
          </cell>
        </row>
        <row r="70">
          <cell r="D70" t="str">
            <v>CV Phát triển Sản phẩm</v>
          </cell>
        </row>
        <row r="71">
          <cell r="D71" t="str">
            <v>GĐ/Phó GĐ CN/PGD</v>
          </cell>
        </row>
        <row r="72">
          <cell r="D72" t="str">
            <v>Trưởng/Phó phòng DVCK</v>
          </cell>
        </row>
        <row r="73">
          <cell r="D73" t="str">
            <v>Trưởng BP ICS</v>
          </cell>
        </row>
        <row r="74">
          <cell r="D74" t="str">
            <v>Trưởng BP PCS</v>
          </cell>
        </row>
        <row r="75">
          <cell r="D75" t="str">
            <v>Trưởng BP RCS</v>
          </cell>
        </row>
        <row r="76">
          <cell r="D76" t="str">
            <v>Trưởng BP BDS</v>
          </cell>
        </row>
        <row r="77">
          <cell r="D77" t="str">
            <v xml:space="preserve">CV ICS cao cấp </v>
          </cell>
        </row>
        <row r="78">
          <cell r="D78" t="str">
            <v>CV ICS</v>
          </cell>
        </row>
        <row r="79">
          <cell r="D79" t="str">
            <v xml:space="preserve">CV hỗ trợ ICS </v>
          </cell>
        </row>
        <row r="80">
          <cell r="D80" t="str">
            <v>CV PCS</v>
          </cell>
        </row>
        <row r="81">
          <cell r="D81" t="str">
            <v>CV RCS</v>
          </cell>
        </row>
        <row r="82">
          <cell r="D82" t="str">
            <v>NV BDS</v>
          </cell>
        </row>
        <row r="83">
          <cell r="D83" t="str">
            <v xml:space="preserve">NV hỗ trợ BDS </v>
          </cell>
        </row>
        <row r="84">
          <cell r="D84" t="str">
            <v>Trưởng/Phó phòng Nghiệp vụ</v>
          </cell>
        </row>
        <row r="85">
          <cell r="D85" t="str">
            <v>Kiểm soát Giao dịch</v>
          </cell>
        </row>
        <row r="86">
          <cell r="D86" t="str">
            <v>CV Giao dịch</v>
          </cell>
        </row>
      </sheetData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showGridLines="0" tabSelected="1" zoomScale="85" zoomScaleNormal="85" workbookViewId="0">
      <selection activeCell="D7" sqref="D7"/>
    </sheetView>
  </sheetViews>
  <sheetFormatPr defaultColWidth="0" defaultRowHeight="14.25" zeroHeight="1"/>
  <cols>
    <col min="1" max="1" width="9.140625" style="1" customWidth="1"/>
    <col min="2" max="2" width="38" style="1" customWidth="1"/>
    <col min="3" max="3" width="12" style="1" customWidth="1"/>
    <col min="4" max="4" width="9.140625" style="1" customWidth="1"/>
    <col min="5" max="5" width="11.5703125" style="1" bestFit="1" customWidth="1"/>
    <col min="6" max="6" width="9.140625" style="1" customWidth="1"/>
    <col min="7" max="7" width="11.5703125" style="1" bestFit="1" customWidth="1"/>
    <col min="8" max="8" width="16.140625" style="1" hidden="1"/>
    <col min="9" max="9" width="12.85546875" style="1" hidden="1"/>
    <col min="10" max="13" width="9.140625" style="1" hidden="1"/>
    <col min="14" max="14" width="12.5703125" style="1" hidden="1"/>
    <col min="15" max="16384" width="9.140625" style="1" hidden="1"/>
  </cols>
  <sheetData>
    <row r="1" spans="2:7"/>
    <row r="2" spans="2:7" ht="18">
      <c r="C2" s="43" t="s">
        <v>0</v>
      </c>
    </row>
    <row r="3" spans="2:7" ht="18">
      <c r="C3" s="34"/>
    </row>
    <row r="4" spans="2:7"/>
    <row r="5" spans="2:7" s="2" customFormat="1" ht="15">
      <c r="B5" s="44" t="s">
        <v>1</v>
      </c>
      <c r="C5" s="45"/>
      <c r="D5" s="46" t="s">
        <v>2</v>
      </c>
      <c r="E5" s="47" t="s">
        <v>3</v>
      </c>
    </row>
    <row r="6" spans="2:7" s="2" customFormat="1" ht="15">
      <c r="B6" s="12"/>
      <c r="C6" s="28"/>
      <c r="D6" s="13"/>
      <c r="E6" s="14"/>
    </row>
    <row r="7" spans="2:7" ht="15">
      <c r="B7" s="41" t="s">
        <v>4</v>
      </c>
      <c r="C7" s="42"/>
      <c r="D7" s="24">
        <v>18000</v>
      </c>
      <c r="E7" s="15" t="s">
        <v>5</v>
      </c>
    </row>
    <row r="8" spans="2:7" s="3" customFormat="1" ht="15">
      <c r="B8" s="30"/>
      <c r="C8" s="29"/>
      <c r="D8" s="16"/>
      <c r="E8" s="15"/>
    </row>
    <row r="9" spans="2:7" ht="15">
      <c r="B9" s="41" t="s">
        <v>6</v>
      </c>
      <c r="C9" s="42"/>
      <c r="D9" s="24">
        <v>18600</v>
      </c>
      <c r="E9" s="15" t="s">
        <v>5</v>
      </c>
    </row>
    <row r="10" spans="2:7" s="3" customFormat="1" ht="15">
      <c r="B10" s="30"/>
      <c r="C10" s="29"/>
      <c r="D10" s="16"/>
      <c r="E10" s="15"/>
    </row>
    <row r="11" spans="2:7" ht="15">
      <c r="B11" s="41" t="s">
        <v>7</v>
      </c>
      <c r="C11" s="42"/>
      <c r="D11" s="25">
        <v>81.5</v>
      </c>
      <c r="E11" s="15" t="s">
        <v>8</v>
      </c>
    </row>
    <row r="12" spans="2:7" s="3" customFormat="1" ht="15">
      <c r="B12" s="30"/>
      <c r="C12" s="29"/>
      <c r="D12" s="17"/>
      <c r="E12" s="15"/>
    </row>
    <row r="13" spans="2:7" ht="15">
      <c r="B13" s="41" t="s">
        <v>9</v>
      </c>
      <c r="C13" s="42"/>
      <c r="D13" s="26">
        <v>131</v>
      </c>
      <c r="E13" s="15" t="s">
        <v>10</v>
      </c>
      <c r="G13" s="32"/>
    </row>
    <row r="14" spans="2:7" s="3" customFormat="1" ht="15">
      <c r="B14" s="30"/>
      <c r="C14" s="29"/>
      <c r="D14" s="18"/>
      <c r="E14" s="15"/>
      <c r="G14" s="33"/>
    </row>
    <row r="15" spans="2:7" ht="15">
      <c r="B15" s="41" t="s">
        <v>11</v>
      </c>
      <c r="C15" s="42"/>
      <c r="D15" s="25">
        <v>7.4</v>
      </c>
      <c r="E15" s="15" t="s">
        <v>8</v>
      </c>
    </row>
    <row r="16" spans="2:7" s="3" customFormat="1" ht="15">
      <c r="B16" s="30"/>
      <c r="C16" s="29"/>
      <c r="D16" s="17"/>
      <c r="E16" s="15"/>
    </row>
    <row r="17" spans="2:14" ht="15">
      <c r="B17" s="41" t="s">
        <v>12</v>
      </c>
      <c r="C17" s="42"/>
      <c r="D17" s="25">
        <v>2</v>
      </c>
      <c r="E17" s="15" t="s">
        <v>13</v>
      </c>
      <c r="F17" s="5"/>
      <c r="G17" s="5"/>
    </row>
    <row r="18" spans="2:14" s="3" customFormat="1">
      <c r="B18" s="27"/>
      <c r="C18" s="29"/>
      <c r="D18" s="19"/>
      <c r="E18" s="20"/>
    </row>
    <row r="19" spans="2:14" s="3" customFormat="1" ht="15">
      <c r="B19" s="39" t="s">
        <v>14</v>
      </c>
      <c r="C19" s="40"/>
      <c r="D19" s="23">
        <f>C30</f>
        <v>1713.2488700421145</v>
      </c>
      <c r="E19" s="15" t="s">
        <v>5</v>
      </c>
    </row>
    <row r="20" spans="2:14" s="3" customFormat="1" ht="15">
      <c r="B20" s="37"/>
      <c r="C20" s="38"/>
      <c r="D20" s="21"/>
      <c r="E20" s="22"/>
    </row>
    <row r="21" spans="2:14" s="3" customFormat="1" ht="15">
      <c r="B21" s="6"/>
      <c r="C21" s="7"/>
      <c r="D21" s="6"/>
    </row>
    <row r="22" spans="2:14" s="3" customFormat="1" ht="15">
      <c r="B22" s="6"/>
      <c r="C22" s="7"/>
      <c r="D22" s="6"/>
    </row>
    <row r="23" spans="2:14" s="3" customFormat="1" ht="15" hidden="1">
      <c r="B23" s="6"/>
      <c r="C23" s="7"/>
      <c r="D23" s="6"/>
    </row>
    <row r="24" spans="2:14" hidden="1">
      <c r="B24" s="8" t="s">
        <v>11</v>
      </c>
      <c r="C24" s="9">
        <f>D15/100</f>
        <v>7.400000000000001E-2</v>
      </c>
    </row>
    <row r="25" spans="2:14" hidden="1">
      <c r="B25" s="1" t="s">
        <v>7</v>
      </c>
      <c r="C25" s="9">
        <f>D11/100</f>
        <v>0.81499999999999995</v>
      </c>
    </row>
    <row r="26" spans="2:14" hidden="1">
      <c r="B26" s="8" t="s">
        <v>15</v>
      </c>
      <c r="C26" s="10">
        <f>D13/365</f>
        <v>0.35890410958904112</v>
      </c>
    </row>
    <row r="27" spans="2:14" hidden="1">
      <c r="B27" s="8" t="s">
        <v>16</v>
      </c>
      <c r="C27" s="11">
        <f>(LN(D7/D9)+(C24+0.5*C25*C25)*(C26-0))/(C25*SQRT(C26-0))</f>
        <v>0.23136596631547854</v>
      </c>
      <c r="H27" s="36"/>
      <c r="N27" s="35"/>
    </row>
    <row r="28" spans="2:14" hidden="1">
      <c r="B28" s="8" t="s">
        <v>17</v>
      </c>
      <c r="C28" s="11">
        <f>C27-C25*SQRT(C26-0)</f>
        <v>-0.25688917415083623</v>
      </c>
    </row>
    <row r="29" spans="2:14" hidden="1">
      <c r="B29" s="8" t="s">
        <v>18</v>
      </c>
      <c r="C29" s="11">
        <f>NORMSDIST(C27)</f>
        <v>0.59148474857760436</v>
      </c>
      <c r="E29" s="31"/>
      <c r="I29" s="35"/>
    </row>
    <row r="30" spans="2:14" hidden="1">
      <c r="B30" s="8" t="s">
        <v>14</v>
      </c>
      <c r="C30" s="4">
        <f>MAX((D7*NORMSDIST(C27)-D9*EXP(-C24*(C26-0))*NORMSDIST(C28))/D17,10)</f>
        <v>1713.2488700421145</v>
      </c>
    </row>
    <row r="31" spans="2:14" s="3" customFormat="1" hidden="1"/>
    <row r="32" spans="2:14" s="3" customFormat="1" hidden="1"/>
    <row r="33"/>
  </sheetData>
  <sheetProtection algorithmName="SHA-512" hashValue="aDjQp001ukSFul4XvYYVkP1ZiUDUQ4Y4FZIYrlqT64YRB4wc+8xv2T4Sh6LX9jr1Fr293VpFLlyl4V2CjbQm4Q==" saltValue="UodM1WFGiluD3P/GJv1kNw==" spinCount="100000" sheet="1" objects="1" scenarios="1" selectLockedCells="1"/>
  <mergeCells count="9">
    <mergeCell ref="B20:C20"/>
    <mergeCell ref="B19:C19"/>
    <mergeCell ref="B17:C17"/>
    <mergeCell ref="B15:C15"/>
    <mergeCell ref="B5:C5"/>
    <mergeCell ref="B7:C7"/>
    <mergeCell ref="B9:C9"/>
    <mergeCell ref="B11:C11"/>
    <mergeCell ref="B13:C1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Black-Scholes Model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2023-05-17T08:27:54Z</dcterms:modified>
  <cp:category/>
  <cp:contentStatus/>
</cp:coreProperties>
</file>